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9E455B57-9E09-489E-8A21-C9F0B8BF0B4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62" i="2" l="1"/>
  <c r="D40" i="2" l="1"/>
  <c r="D36" i="2"/>
  <c r="D52" i="2" l="1"/>
  <c r="D47" i="2"/>
  <c r="D44" i="2"/>
  <c r="D57" i="2" l="1"/>
  <c r="D16" i="2"/>
  <c r="D4" i="2"/>
  <c r="E52" i="2"/>
  <c r="E47" i="2"/>
  <c r="E40" i="2"/>
  <c r="E36" i="2"/>
  <c r="E44" i="2" s="1"/>
  <c r="E16" i="2"/>
  <c r="E4" i="2"/>
  <c r="E33" i="2" l="1"/>
  <c r="E57" i="2"/>
  <c r="D33" i="2"/>
  <c r="D59" i="2" s="1"/>
  <c r="E59" i="2" l="1"/>
  <c r="E62" i="2" l="1"/>
  <c r="D61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<sst xmlns="http://schemas.openxmlformats.org/spreadsheetml/2006/main" count="64" uniqueCount="56">
  <si>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</si>
  <si>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</si>
  <si>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</si>
  <si>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</si>
  <si>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</si>
  <si>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</si>
  <si>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</si>
  <si>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</si>
  <si>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</si>
  <si>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</si>
  <si>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</si>
  <si>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</si>
  <si>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</si>
  <si>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</si>
  <si>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</si>
  <si>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</si>
  <si>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</si>
  <si>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</si>
  <si>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</si>
  <si>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</si>
  <si>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</si>
  <si>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</si>
  <si>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</si>
  <si>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</si>
  <si>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</si>
  <si>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</si>
  <si>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</si>
  <si>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</si>
  <si>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</si>
  <si>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</si>
  <si>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</si>
  <si>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</si>
  <si>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</si>
  <si>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</si>
  <si>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</si>
  <si>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</si>
  <si>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</si>
  <si>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</si>
  <si>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</si>
  <si>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</si>
  <si>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</si>
  <si>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</si>
  <si>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</si>
  <si>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</si>
  <si>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</si>
  <si>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</si>
  <si>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</si>
  <si>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</si>
  <si>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</si>
  <si>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</si>
  <si>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</si>
  <si>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</si>
  <si>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</si>
  <si>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</si>
  <si>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</si>
  <si>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Flujos de Efectivo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</si>
</sst>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showGridLines="0" tabSelected="1" zoomScaleNormal="100" workbookViewId="0">
      <selection activeCell="G59" sqref="G59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4" width="31.42578125" style="3" customWidth="1"/>
    <col min="5" max="5" width="25.85546875" style="3" customWidth="1"/>
    <col min="6" max="16384" width="12" style="3"/>
  </cols>
  <sheetData>
    <row r="1" spans="1:5" ht="39.9" customHeight="1" x14ac:dyDescent="0.2">
      <c r="A1" s="28" t="s">
        <v>55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1771776.99</v>
      </c>
      <c r="E4" s="12">
        <f>SUM(E5:E15)</f>
        <v>3124536.68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0.399999999999999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4">
        <v>1771776.99</v>
      </c>
      <c r="E15" s="15">
        <v>3124536.68</v>
      </c>
    </row>
    <row r="16" spans="1:5" x14ac:dyDescent="0.2">
      <c r="A16" s="4"/>
      <c r="B16" s="9" t="s">
        <v>7</v>
      </c>
      <c r="C16" s="10"/>
      <c r="D16" s="11">
        <f>SUM(D17:D32)</f>
        <v>1088905.3999999999</v>
      </c>
      <c r="E16" s="12">
        <f>SUM(E17:E32)</f>
        <v>2018184.17</v>
      </c>
    </row>
    <row r="17" spans="1:5" x14ac:dyDescent="0.2">
      <c r="A17" s="4"/>
      <c r="C17" s="13" t="s">
        <v>8</v>
      </c>
      <c r="D17" s="14">
        <v>442091.13</v>
      </c>
      <c r="E17" s="15">
        <v>1015685.45</v>
      </c>
    </row>
    <row r="18" spans="1:5" x14ac:dyDescent="0.2">
      <c r="A18" s="4"/>
      <c r="C18" s="13" t="s">
        <v>9</v>
      </c>
      <c r="D18" s="14">
        <v>69651.16</v>
      </c>
      <c r="E18" s="15">
        <v>146262.22</v>
      </c>
    </row>
    <row r="19" spans="1:5" x14ac:dyDescent="0.2">
      <c r="A19" s="4"/>
      <c r="C19" s="13" t="s">
        <v>10</v>
      </c>
      <c r="D19" s="14">
        <v>577163.11</v>
      </c>
      <c r="E19" s="15">
        <v>856236.5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682871.59000000008</v>
      </c>
      <c r="E33" s="12">
        <f>E4-E16</f>
        <v>1106352.5100000002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16853.919999999998</v>
      </c>
      <c r="E36" s="12">
        <f>+E37+E38+E39</f>
        <v>15613.89</v>
      </c>
    </row>
    <row r="37" spans="1:5" x14ac:dyDescent="0.2">
      <c r="A37" s="4"/>
      <c r="C37" s="13" t="s">
        <v>26</v>
      </c>
      <c r="D37" s="14">
        <v>0</v>
      </c>
      <c r="E37" s="15">
        <v>0</v>
      </c>
    </row>
    <row r="38" spans="1:5" x14ac:dyDescent="0.2">
      <c r="A38" s="4"/>
      <c r="C38" s="13" t="s">
        <v>27</v>
      </c>
      <c r="D38" s="14">
        <v>16853.919999999998</v>
      </c>
      <c r="E38" s="15">
        <v>3493.89</v>
      </c>
    </row>
    <row r="39" spans="1:5" x14ac:dyDescent="0.2">
      <c r="A39" s="4"/>
      <c r="C39" s="13" t="s">
        <v>28</v>
      </c>
      <c r="D39" s="14">
        <v>0</v>
      </c>
      <c r="E39" s="15">
        <v>12120</v>
      </c>
    </row>
    <row r="40" spans="1:5" x14ac:dyDescent="0.2">
      <c r="A40" s="4"/>
      <c r="B40" s="9" t="s">
        <v>7</v>
      </c>
      <c r="C40" s="10"/>
      <c r="D40" s="11">
        <f>D41+D42+D43</f>
        <v>16853.919999999998</v>
      </c>
      <c r="E40" s="12">
        <f>+E41+E42+E43</f>
        <v>17112.900000000001</v>
      </c>
    </row>
    <row r="41" spans="1:5" x14ac:dyDescent="0.2">
      <c r="A41" s="4"/>
      <c r="C41" s="13" t="s">
        <v>26</v>
      </c>
      <c r="D41" s="14">
        <v>0</v>
      </c>
      <c r="E41" s="15">
        <v>0</v>
      </c>
    </row>
    <row r="42" spans="1:5" x14ac:dyDescent="0.2">
      <c r="A42" s="4"/>
      <c r="C42" s="13" t="s">
        <v>27</v>
      </c>
      <c r="D42" s="14">
        <v>0</v>
      </c>
      <c r="E42" s="15">
        <v>13619.01</v>
      </c>
    </row>
    <row r="43" spans="1:5" x14ac:dyDescent="0.2">
      <c r="A43" s="4"/>
      <c r="C43" s="13" t="s">
        <v>29</v>
      </c>
      <c r="D43" s="14">
        <v>16853.919999999998</v>
      </c>
      <c r="E43" s="15">
        <v>3493.89</v>
      </c>
    </row>
    <row r="44" spans="1:5" x14ac:dyDescent="0.2">
      <c r="A44" s="16" t="s">
        <v>30</v>
      </c>
      <c r="C44" s="17"/>
      <c r="D44" s="11">
        <f>+D36-D40</f>
        <v>0</v>
      </c>
      <c r="E44" s="12">
        <f>+E36-E40</f>
        <v>-1499.010000000002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185142.08</v>
      </c>
      <c r="E47" s="12">
        <f>SUM(E48:E51)</f>
        <v>582876.31000000006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185142.08</v>
      </c>
      <c r="E51" s="15">
        <v>582876.31000000006</v>
      </c>
    </row>
    <row r="52" spans="1:5" x14ac:dyDescent="0.2">
      <c r="A52" s="4"/>
      <c r="B52" s="9" t="s">
        <v>7</v>
      </c>
      <c r="C52" s="10"/>
      <c r="D52" s="11">
        <f>SUM(D53:D56)</f>
        <v>177675.84</v>
      </c>
      <c r="E52" s="12">
        <f>SUM(E53:E56)</f>
        <v>341355.53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177675.84</v>
      </c>
      <c r="E56" s="15">
        <v>341355.53</v>
      </c>
    </row>
    <row r="57" spans="1:5" x14ac:dyDescent="0.2">
      <c r="A57" s="16" t="s">
        <v>38</v>
      </c>
      <c r="C57" s="17"/>
      <c r="D57" s="11">
        <f>D47-D52</f>
        <v>7466.2399999999907</v>
      </c>
      <c r="E57" s="12">
        <f>E47-E52</f>
        <v>241520.78000000003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690337.83000000007</v>
      </c>
      <c r="E59" s="12">
        <f>E33+E44+E57</f>
        <v>1346374.2800000003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38362325.920000002</v>
      </c>
      <c r="E61" s="12">
        <v>37015951.640000001</v>
      </c>
    </row>
    <row r="62" spans="1:5" x14ac:dyDescent="0.2">
      <c r="A62" s="16" t="s">
        <v>41</v>
      </c>
      <c r="C62" s="17"/>
      <c r="D62" s="11">
        <f>+D59+D61</f>
        <v>39052663.75</v>
      </c>
      <c r="E62" s="12">
        <f>+E59+E61</f>
        <v>38362325.920000002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48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49</v>
      </c>
      <c r="D67" s="26" t="s">
        <v>50</v>
      </c>
      <c r="E67" s="25"/>
      <c r="F67" s="14"/>
      <c r="G67" s="14"/>
    </row>
    <row r="68" spans="3:7" x14ac:dyDescent="0.2">
      <c r="C68" s="26" t="s">
        <v>51</v>
      </c>
      <c r="D68" s="26" t="s">
        <v>52</v>
      </c>
      <c r="E68" s="25"/>
      <c r="F68" s="14"/>
      <c r="G68" s="14"/>
    </row>
    <row r="69" spans="3:7" x14ac:dyDescent="0.2">
      <c r="C69" s="26" t="s">
        <v>53</v>
      </c>
      <c r="D69" s="26" t="s">
        <v>54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Jesus</cp:lastModifiedBy>
  <cp:revision/>
  <cp:lastPrinted>2020-07-14T16:40:46Z</cp:lastPrinted>
  <dcterms:created xsi:type="dcterms:W3CDTF">2012-12-11T20:31:36Z</dcterms:created>
  <dcterms:modified xsi:type="dcterms:W3CDTF">2020-10-03T23:46:10Z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